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Сайт УСХ\"/>
    </mc:Choice>
  </mc:AlternateContent>
  <bookViews>
    <workbookView xWindow="0" yWindow="0" windowWidth="23040" windowHeight="8100"/>
  </bookViews>
  <sheets>
    <sheet name="РАЙОН (БЕЛ)" sheetId="1" r:id="rId1"/>
  </sheets>
  <definedNames>
    <definedName name="_xlnm.Print_Area" localSheetId="0">'РАЙОН (БЕЛ)'!$A$1:$F$63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F62" i="1"/>
  <c r="F61" i="1"/>
  <c r="F60" i="1"/>
  <c r="E59" i="1"/>
  <c r="F59" i="1" s="1"/>
  <c r="D59" i="1"/>
  <c r="C59" i="1"/>
  <c r="E58" i="1"/>
  <c r="F58" i="1" s="1"/>
  <c r="F57" i="1"/>
  <c r="F56" i="1"/>
  <c r="F55" i="1"/>
  <c r="F54" i="1"/>
  <c r="F53" i="1"/>
  <c r="F52" i="1"/>
  <c r="D51" i="1"/>
  <c r="D58" i="1" s="1"/>
  <c r="C51" i="1"/>
  <c r="C58" i="1" s="1"/>
  <c r="F50" i="1"/>
  <c r="E49" i="1"/>
  <c r="F49" i="1" s="1"/>
  <c r="D49" i="1"/>
  <c r="C49" i="1"/>
  <c r="E48" i="1"/>
  <c r="F48" i="1" s="1"/>
  <c r="D48" i="1"/>
  <c r="C48" i="1"/>
  <c r="F47" i="1"/>
  <c r="F46" i="1"/>
  <c r="F45" i="1"/>
  <c r="F44" i="1"/>
  <c r="F43" i="1"/>
  <c r="F42" i="1"/>
  <c r="F41" i="1"/>
  <c r="F40" i="1"/>
  <c r="F39" i="1"/>
  <c r="F38" i="1"/>
  <c r="F37" i="1"/>
  <c r="F35" i="1"/>
  <c r="F34" i="1"/>
  <c r="F32" i="1"/>
  <c r="F30" i="1"/>
  <c r="F29" i="1"/>
  <c r="F28" i="1"/>
  <c r="F27" i="1"/>
  <c r="F26" i="1"/>
  <c r="F25" i="1"/>
  <c r="F23" i="1"/>
  <c r="F22" i="1"/>
  <c r="F21" i="1"/>
  <c r="F20" i="1"/>
  <c r="F18" i="1"/>
  <c r="F17" i="1"/>
  <c r="F15" i="1"/>
  <c r="F14" i="1"/>
  <c r="F13" i="1"/>
  <c r="F12" i="1"/>
  <c r="F10" i="1"/>
  <c r="F6" i="1"/>
  <c r="F5" i="1"/>
  <c r="F51" i="1" l="1"/>
</calcChain>
</file>

<file path=xl/sharedStrings.xml><?xml version="1.0" encoding="utf-8"?>
<sst xmlns="http://schemas.openxmlformats.org/spreadsheetml/2006/main" count="117" uniqueCount="71">
  <si>
    <t xml:space="preserve"> АСНОЎНЫЯ ВЫТВОРЧА-ЭКАНАМІЧНЫЯ ПАКАЗЧЫКІ
па сельскагаспадарчых арганізацыях Зэльвенскага раёна за 2021-2023 гады.</t>
  </si>
  <si>
    <t>Наименование показателей</t>
  </si>
  <si>
    <t>Ед.
изм.</t>
  </si>
  <si>
    <t>гады</t>
  </si>
  <si>
    <t>2023 г. у % (+,-)  да 2022 г.</t>
  </si>
  <si>
    <t>ПЛОЩА на 01.01:</t>
  </si>
  <si>
    <t xml:space="preserve">                    сяльгасугоддзяў</t>
  </si>
  <si>
    <t>га</t>
  </si>
  <si>
    <t xml:space="preserve">                  раллі</t>
  </si>
  <si>
    <t>БАЛЛ:</t>
  </si>
  <si>
    <t xml:space="preserve">                  сяльгасугоддзяў</t>
  </si>
  <si>
    <t>х</t>
  </si>
  <si>
    <t>Тэмп росту валавой прадукцыі сельскай гаспадаркі</t>
  </si>
  <si>
    <t>%</t>
  </si>
  <si>
    <t>ВЫТВОРЧАСЦЬ:</t>
  </si>
  <si>
    <t>збожжа (у вазе пасля дапрацоўкі) (з кукурузай)</t>
  </si>
  <si>
    <t>тон</t>
  </si>
  <si>
    <t>цукровых буракоў</t>
  </si>
  <si>
    <t>масласямян рапсу</t>
  </si>
  <si>
    <t>бульбы</t>
  </si>
  <si>
    <t>гародніны</t>
  </si>
  <si>
    <t>малака</t>
  </si>
  <si>
    <t>жывёлы і птушкі (рэалізацыя)</t>
  </si>
  <si>
    <t>УРАДЖАЙНАСЬЦЬ:</t>
  </si>
  <si>
    <t>ц/га</t>
  </si>
  <si>
    <t>Выхад кармавых адзінак</t>
  </si>
  <si>
    <t>с 1 га сяльгасугоддзяў</t>
  </si>
  <si>
    <t>ц.к.адз.</t>
  </si>
  <si>
    <t>с 1 га раллі</t>
  </si>
  <si>
    <t>Нарыхтавана кармоў УСЯГО</t>
  </si>
  <si>
    <t>тон.к.адз.</t>
  </si>
  <si>
    <t>у тым ліку кармоў з траў</t>
  </si>
  <si>
    <t>Нарыхтавана у разліку на 1 умоўную галаву жывёлы ўсяго кармоў</t>
  </si>
  <si>
    <t>ПРАДУКТЫЎНАСЦЬ:</t>
  </si>
  <si>
    <t>сярэдні надой малака ад каровы</t>
  </si>
  <si>
    <t>кг</t>
  </si>
  <si>
    <t>сярэднясутачны прырост на вырошчванні і адкорме</t>
  </si>
  <si>
    <t>буйной рагатай жывёлы</t>
  </si>
  <si>
    <t>грам</t>
  </si>
  <si>
    <t>свіней</t>
  </si>
  <si>
    <t>Колькасць жывёлы на канец перыяду</t>
  </si>
  <si>
    <t>гал</t>
  </si>
  <si>
    <t xml:space="preserve">        у тым ліку кароў</t>
  </si>
  <si>
    <t>з іх кароў малочнага статка</t>
  </si>
  <si>
    <t>Інвестыцыі ў асноўны капітал</t>
  </si>
  <si>
    <t>тыс. руб.</t>
  </si>
  <si>
    <t>Выручка ад рэалізацыі прадукцыі, работ і паслуг (з падаткамі)</t>
  </si>
  <si>
    <t>Прыбытак ад рэалізацыі прадукцыі, работ і паслуг</t>
  </si>
  <si>
    <t>Чысты прыбытак</t>
  </si>
  <si>
    <t>Рэнтабельнасць прада́ж</t>
  </si>
  <si>
    <t>Узровень рэнтабельнасці ад рэалізацыі прадукцыі, работ і паслуг</t>
  </si>
  <si>
    <t>Узровень рэнтабельнасці па чыстым прыбытку</t>
  </si>
  <si>
    <t>Выручка ад рэалізацыі прадукцыі, работ і паслуг на 100 га  сяльгасугоддзяў</t>
  </si>
  <si>
    <t>Прыбытак ад рэалізацыі прадукцыі на 100 га сяльгасугоддзяў</t>
  </si>
  <si>
    <t>Дэбіторская запазычанасць</t>
  </si>
  <si>
    <t>Даўгі-усяго</t>
  </si>
  <si>
    <t xml:space="preserve"> у тым ліку крэдыторская запазычанасць</t>
  </si>
  <si>
    <t xml:space="preserve">          з яе лізінг</t>
  </si>
  <si>
    <t>кароткатэрміновыя крэдыты</t>
  </si>
  <si>
    <t>доўгатэрміновыя крэдыты</t>
  </si>
  <si>
    <t xml:space="preserve">          з іх на жыллё</t>
  </si>
  <si>
    <t xml:space="preserve"> пазыкі</t>
  </si>
  <si>
    <t>прыходзіцца даўгоў на 100 га сяльгасугоддзяў</t>
  </si>
  <si>
    <t>Выручка ад рэалізацыі на аднаго сярэдняспісачнага работніка</t>
  </si>
  <si>
    <t>Суадносіны тэмпу росту выручкі на 1 работніка над тэмпам росту сярэднямесячнай заработнай платы</t>
  </si>
  <si>
    <t>каэф.</t>
  </si>
  <si>
    <t>Удзельная вага фонду заработнай платы (з адлічэннямі ў ФСАН) у выручцы ад рэалізацыі</t>
  </si>
  <si>
    <t>Сярэдняспісачная колькасць работнікаў</t>
  </si>
  <si>
    <t>чал.</t>
  </si>
  <si>
    <t>Сярэднямесячная заработная плата аднаго работніка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</si>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</sst>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3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Border="1"/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8" fillId="0" borderId="0" xfId="0" applyNumberFormat="1" applyFont="1" applyBorder="1" applyAlignment="1"/>
    <xf numFmtId="0" fontId="4" fillId="0" borderId="2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164" fontId="4" fillId="0" borderId="2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/>
    </xf>
    <xf numFmtId="164" fontId="8" fillId="0" borderId="0" xfId="0" applyNumberFormat="1" applyFont="1" applyBorder="1"/>
    <xf numFmtId="0" fontId="4" fillId="0" borderId="2" xfId="0" applyFont="1" applyBorder="1" applyAlignment="1">
      <alignment horizontal="left" vertical="center" indent="2"/>
    </xf>
    <xf numFmtId="0" fontId="4" fillId="2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2" borderId="0" xfId="0" applyFont="1" applyFill="1" applyBorder="1" applyAlignment="1">
      <alignment horizontal="right"/>
    </xf>
    <xf numFmtId="0" fontId="11" fillId="0" borderId="0" xfId="0" applyFont="1"/>
    <xf numFmtId="164" fontId="11" fillId="0" borderId="0" xfId="0" applyNumberFormat="1" applyFont="1"/>
    <xf numFmtId="1" fontId="4" fillId="0" borderId="2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right"/>
    </xf>
    <xf numFmtId="0" fontId="3" fillId="2" borderId="0" xfId="0" applyFont="1" applyFill="1"/>
    <xf numFmtId="164" fontId="4" fillId="2" borderId="2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/>
    <xf numFmtId="164" fontId="3" fillId="0" borderId="2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 indent="2"/>
    </xf>
    <xf numFmtId="164" fontId="3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 wrapText="1" indent="2"/>
    </xf>
    <xf numFmtId="0" fontId="4" fillId="0" borderId="2" xfId="0" applyFont="1" applyBorder="1" applyAlignment="1">
      <alignment vertical="center"/>
    </xf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/>
    <xf numFmtId="2" fontId="4" fillId="0" borderId="2" xfId="0" applyNumberFormat="1" applyFont="1" applyBorder="1" applyAlignment="1">
      <alignment horizontal="center"/>
    </xf>
    <xf numFmtId="2" fontId="8" fillId="0" borderId="0" xfId="0" applyNumberFormat="1" applyFont="1" applyBorder="1" applyAlignment="1"/>
    <xf numFmtId="2" fontId="8" fillId="0" borderId="0" xfId="0" applyNumberFormat="1" applyFont="1" applyFill="1" applyBorder="1" applyAlignment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wrapText="1"/>
    </xf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wrapText="1"/>
    </xf>
    <xf numFmtId="165" fontId="4" fillId="0" borderId="2" xfId="0" applyNumberFormat="1" applyFont="1" applyBorder="1" applyAlignment="1">
      <alignment horizontal="center"/>
    </xf>
    <xf numFmtId="165" fontId="8" fillId="0" borderId="0" xfId="0" applyNumberFormat="1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0" xfId="0" applyFont="1"/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3"/>
  <sheetViews>
    <sheetView tabSelected="1" topLeftCell="A34" zoomScaleNormal="100" zoomScaleSheetLayoutView="90" workbookViewId="0">
      <selection activeCell="A59" sqref="A59"/>
    </sheetView>
  </sheetViews>
  <sheetFormatPr defaultColWidth="9.109375" defaultRowHeight="16.8" x14ac:dyDescent="0.3"/>
  <cols>
    <col min="1" max="1" width="68" style="3" customWidth="1"/>
    <col min="2" max="2" width="11.109375" style="3" customWidth="1"/>
    <col min="3" max="4" width="11.6640625" style="3" customWidth="1"/>
    <col min="5" max="5" width="11.6640625" style="67" customWidth="1"/>
    <col min="6" max="6" width="12.44140625" style="67" customWidth="1"/>
    <col min="7" max="7" width="12.33203125" style="3" customWidth="1"/>
    <col min="8" max="8" width="11.5546875" style="3" customWidth="1"/>
    <col min="9" max="9" width="9.33203125" style="3" customWidth="1"/>
    <col min="10" max="16384" width="9.109375" style="3"/>
  </cols>
  <sheetData>
    <row r="1" spans="1:12" ht="48.75" customHeight="1" x14ac:dyDescent="0.35">
      <c r="A1" s="1" t="s">
        <v>0</v>
      </c>
      <c r="B1" s="1"/>
      <c r="C1" s="1"/>
      <c r="D1" s="1"/>
      <c r="E1" s="1"/>
      <c r="F1" s="1"/>
      <c r="G1" s="2"/>
      <c r="H1" s="2"/>
    </row>
    <row r="2" spans="1:12" ht="26.25" customHeight="1" x14ac:dyDescent="0.3">
      <c r="A2" s="4" t="s">
        <v>1</v>
      </c>
      <c r="B2" s="4" t="s">
        <v>2</v>
      </c>
      <c r="C2" s="5" t="s">
        <v>3</v>
      </c>
      <c r="D2" s="6"/>
      <c r="E2" s="7"/>
      <c r="F2" s="8" t="s">
        <v>4</v>
      </c>
      <c r="G2" s="9"/>
      <c r="H2" s="10"/>
      <c r="I2" s="11"/>
    </row>
    <row r="3" spans="1:12" ht="28.5" customHeight="1" x14ac:dyDescent="0.3">
      <c r="A3" s="12"/>
      <c r="B3" s="4"/>
      <c r="C3" s="13">
        <v>2021</v>
      </c>
      <c r="D3" s="13">
        <v>2022</v>
      </c>
      <c r="E3" s="13">
        <v>2023</v>
      </c>
      <c r="F3" s="8"/>
      <c r="G3" s="14"/>
      <c r="H3" s="14"/>
      <c r="I3" s="15"/>
    </row>
    <row r="4" spans="1:12" x14ac:dyDescent="0.3">
      <c r="A4" s="16" t="s">
        <v>5</v>
      </c>
      <c r="B4" s="17"/>
      <c r="C4" s="17"/>
      <c r="D4" s="17"/>
      <c r="E4" s="17"/>
      <c r="F4" s="17"/>
      <c r="G4" s="18"/>
      <c r="H4" s="18"/>
      <c r="I4" s="18"/>
    </row>
    <row r="5" spans="1:12" x14ac:dyDescent="0.3">
      <c r="A5" s="19" t="s">
        <v>6</v>
      </c>
      <c r="B5" s="20" t="s">
        <v>7</v>
      </c>
      <c r="C5" s="21">
        <v>56205</v>
      </c>
      <c r="D5" s="21">
        <v>55642</v>
      </c>
      <c r="E5" s="22">
        <v>55931</v>
      </c>
      <c r="F5" s="23">
        <f>E5/D5*100</f>
        <v>100.51939182631824</v>
      </c>
      <c r="G5" s="18"/>
      <c r="H5" s="18"/>
      <c r="I5" s="24"/>
    </row>
    <row r="6" spans="1:12" x14ac:dyDescent="0.3">
      <c r="A6" s="25" t="s">
        <v>8</v>
      </c>
      <c r="B6" s="20" t="s">
        <v>7</v>
      </c>
      <c r="C6" s="21">
        <v>38531</v>
      </c>
      <c r="D6" s="21">
        <v>38585</v>
      </c>
      <c r="E6" s="22">
        <v>40777</v>
      </c>
      <c r="F6" s="23">
        <f>E6/D6*100</f>
        <v>105.68096410522223</v>
      </c>
      <c r="G6" s="18"/>
      <c r="H6" s="18"/>
      <c r="I6" s="24"/>
    </row>
    <row r="7" spans="1:12" x14ac:dyDescent="0.3">
      <c r="A7" s="26" t="s">
        <v>9</v>
      </c>
      <c r="B7" s="20"/>
      <c r="C7" s="22"/>
      <c r="D7" s="22"/>
      <c r="E7" s="22"/>
      <c r="F7" s="23"/>
      <c r="G7" s="18"/>
      <c r="H7" s="18"/>
      <c r="I7" s="18"/>
    </row>
    <row r="8" spans="1:12" x14ac:dyDescent="0.3">
      <c r="A8" s="25" t="s">
        <v>10</v>
      </c>
      <c r="B8" s="20"/>
      <c r="C8" s="22">
        <v>35.6</v>
      </c>
      <c r="D8" s="22">
        <v>36.200000000000003</v>
      </c>
      <c r="E8" s="22">
        <v>36.200000000000003</v>
      </c>
      <c r="F8" s="27" t="s">
        <v>11</v>
      </c>
      <c r="G8" s="18"/>
      <c r="H8" s="18"/>
      <c r="I8" s="18"/>
    </row>
    <row r="9" spans="1:12" x14ac:dyDescent="0.3">
      <c r="A9" s="25" t="s">
        <v>8</v>
      </c>
      <c r="B9" s="20"/>
      <c r="C9" s="22">
        <v>38.1</v>
      </c>
      <c r="D9" s="22">
        <v>38.1</v>
      </c>
      <c r="E9" s="23">
        <v>38.1</v>
      </c>
      <c r="F9" s="27" t="s">
        <v>11</v>
      </c>
      <c r="G9" s="28"/>
      <c r="H9" s="28"/>
      <c r="I9" s="18"/>
    </row>
    <row r="10" spans="1:12" x14ac:dyDescent="0.3">
      <c r="A10" s="29" t="s">
        <v>12</v>
      </c>
      <c r="B10" s="20" t="s">
        <v>13</v>
      </c>
      <c r="C10" s="30">
        <v>97.9</v>
      </c>
      <c r="D10" s="30">
        <v>112</v>
      </c>
      <c r="E10" s="30">
        <v>98</v>
      </c>
      <c r="F10" s="23">
        <f>E10-100</f>
        <v>-2</v>
      </c>
      <c r="G10" s="31"/>
      <c r="H10" s="31"/>
      <c r="I10" s="24"/>
    </row>
    <row r="11" spans="1:12" x14ac:dyDescent="0.3">
      <c r="A11" s="16" t="s">
        <v>14</v>
      </c>
      <c r="B11" s="20"/>
      <c r="C11" s="22"/>
      <c r="D11" s="22"/>
      <c r="E11" s="22"/>
      <c r="F11" s="22"/>
      <c r="G11" s="18"/>
      <c r="H11" s="18"/>
      <c r="I11" s="18"/>
    </row>
    <row r="12" spans="1:12" x14ac:dyDescent="0.3">
      <c r="A12" s="32" t="s">
        <v>15</v>
      </c>
      <c r="B12" s="20" t="s">
        <v>16</v>
      </c>
      <c r="C12" s="21">
        <v>81057</v>
      </c>
      <c r="D12" s="21">
        <v>108393</v>
      </c>
      <c r="E12" s="33">
        <v>100321</v>
      </c>
      <c r="F12" s="23">
        <f>E12/D12*100</f>
        <v>92.553024641812669</v>
      </c>
      <c r="G12" s="34"/>
      <c r="H12" s="35"/>
      <c r="I12" s="24"/>
      <c r="J12" s="36"/>
      <c r="K12" s="36"/>
      <c r="L12" s="37"/>
    </row>
    <row r="13" spans="1:12" x14ac:dyDescent="0.3">
      <c r="A13" s="32" t="s">
        <v>17</v>
      </c>
      <c r="B13" s="20" t="s">
        <v>16</v>
      </c>
      <c r="C13" s="21">
        <v>43784</v>
      </c>
      <c r="D13" s="21">
        <v>49126</v>
      </c>
      <c r="E13" s="33">
        <v>51719</v>
      </c>
      <c r="F13" s="23">
        <f>E13/D13*100</f>
        <v>105.27826405569351</v>
      </c>
      <c r="G13" s="34"/>
      <c r="H13" s="35"/>
      <c r="I13" s="24"/>
    </row>
    <row r="14" spans="1:12" x14ac:dyDescent="0.3">
      <c r="A14" s="32" t="s">
        <v>18</v>
      </c>
      <c r="B14" s="20" t="s">
        <v>16</v>
      </c>
      <c r="C14" s="21">
        <v>11451</v>
      </c>
      <c r="D14" s="21">
        <v>15535</v>
      </c>
      <c r="E14" s="33">
        <v>16468</v>
      </c>
      <c r="F14" s="23">
        <f>E14/D14*100</f>
        <v>106.00579336981011</v>
      </c>
      <c r="G14" s="34"/>
      <c r="H14" s="35"/>
      <c r="I14" s="24"/>
    </row>
    <row r="15" spans="1:12" x14ac:dyDescent="0.3">
      <c r="A15" s="32" t="s">
        <v>19</v>
      </c>
      <c r="B15" s="20" t="s">
        <v>16</v>
      </c>
      <c r="C15" s="21">
        <v>5354</v>
      </c>
      <c r="D15" s="21">
        <v>5002</v>
      </c>
      <c r="E15" s="33">
        <v>4342</v>
      </c>
      <c r="F15" s="23">
        <f>E15/D15*100</f>
        <v>86.805277888844472</v>
      </c>
      <c r="G15" s="34"/>
      <c r="H15" s="35"/>
      <c r="I15" s="24"/>
    </row>
    <row r="16" spans="1:12" x14ac:dyDescent="0.3">
      <c r="A16" s="32" t="s">
        <v>20</v>
      </c>
      <c r="B16" s="20" t="s">
        <v>16</v>
      </c>
      <c r="C16" s="22"/>
      <c r="D16" s="22"/>
      <c r="E16" s="22"/>
      <c r="F16" s="23"/>
      <c r="G16" s="35"/>
      <c r="H16" s="35"/>
      <c r="I16" s="18"/>
    </row>
    <row r="17" spans="1:12" x14ac:dyDescent="0.3">
      <c r="A17" s="32" t="s">
        <v>21</v>
      </c>
      <c r="B17" s="20" t="s">
        <v>16</v>
      </c>
      <c r="C17" s="38">
        <v>71739.3</v>
      </c>
      <c r="D17" s="38">
        <v>73954.100000000006</v>
      </c>
      <c r="E17" s="39">
        <v>76634</v>
      </c>
      <c r="F17" s="23">
        <f>E17/D17*100</f>
        <v>103.62373418106637</v>
      </c>
      <c r="G17" s="40"/>
      <c r="H17" s="40"/>
      <c r="I17" s="24"/>
    </row>
    <row r="18" spans="1:12" x14ac:dyDescent="0.3">
      <c r="A18" s="32" t="s">
        <v>22</v>
      </c>
      <c r="B18" s="20" t="s">
        <v>16</v>
      </c>
      <c r="C18" s="38">
        <v>11101.5</v>
      </c>
      <c r="D18" s="38">
        <v>11204</v>
      </c>
      <c r="E18" s="39">
        <v>12731</v>
      </c>
      <c r="F18" s="23">
        <f>E18/D18*100</f>
        <v>113.62906104962514</v>
      </c>
      <c r="G18" s="40"/>
      <c r="H18" s="40"/>
      <c r="I18" s="24"/>
    </row>
    <row r="19" spans="1:12" x14ac:dyDescent="0.3">
      <c r="A19" s="16" t="s">
        <v>23</v>
      </c>
      <c r="B19" s="20"/>
      <c r="C19" s="22"/>
      <c r="D19" s="22"/>
      <c r="E19" s="22"/>
      <c r="F19" s="23"/>
      <c r="G19" s="35"/>
      <c r="H19" s="35"/>
      <c r="I19" s="18"/>
      <c r="L19" s="41"/>
    </row>
    <row r="20" spans="1:12" x14ac:dyDescent="0.3">
      <c r="A20" s="32" t="s">
        <v>15</v>
      </c>
      <c r="B20" s="20" t="s">
        <v>24</v>
      </c>
      <c r="C20" s="21">
        <v>43.5</v>
      </c>
      <c r="D20" s="21">
        <v>57.6</v>
      </c>
      <c r="E20" s="42">
        <v>51</v>
      </c>
      <c r="F20" s="23">
        <f>E20-D20</f>
        <v>-6.6000000000000014</v>
      </c>
      <c r="G20" s="34"/>
      <c r="H20" s="35"/>
      <c r="I20" s="43"/>
    </row>
    <row r="21" spans="1:12" x14ac:dyDescent="0.3">
      <c r="A21" s="32" t="s">
        <v>17</v>
      </c>
      <c r="B21" s="20" t="s">
        <v>24</v>
      </c>
      <c r="C21" s="21">
        <v>588</v>
      </c>
      <c r="D21" s="21">
        <v>638</v>
      </c>
      <c r="E21" s="33">
        <v>442</v>
      </c>
      <c r="F21" s="23">
        <f>E21-D21</f>
        <v>-196</v>
      </c>
      <c r="G21" s="34"/>
      <c r="H21" s="35"/>
      <c r="I21" s="43"/>
    </row>
    <row r="22" spans="1:12" x14ac:dyDescent="0.3">
      <c r="A22" s="32" t="s">
        <v>18</v>
      </c>
      <c r="B22" s="20" t="s">
        <v>24</v>
      </c>
      <c r="C22" s="21">
        <v>29.8</v>
      </c>
      <c r="D22" s="44">
        <v>37</v>
      </c>
      <c r="E22" s="42">
        <v>39.700000000000003</v>
      </c>
      <c r="F22" s="23">
        <f>E22-D22</f>
        <v>2.7000000000000028</v>
      </c>
      <c r="G22" s="34"/>
      <c r="H22" s="45"/>
      <c r="I22" s="43"/>
    </row>
    <row r="23" spans="1:12" x14ac:dyDescent="0.3">
      <c r="A23" s="32" t="s">
        <v>19</v>
      </c>
      <c r="B23" s="20" t="s">
        <v>24</v>
      </c>
      <c r="C23" s="46">
        <v>412</v>
      </c>
      <c r="D23" s="46">
        <v>385</v>
      </c>
      <c r="E23" s="22">
        <v>334</v>
      </c>
      <c r="F23" s="38">
        <f>E23-D23</f>
        <v>-51</v>
      </c>
      <c r="G23" s="18"/>
      <c r="H23" s="18"/>
      <c r="I23" s="43"/>
    </row>
    <row r="24" spans="1:12" x14ac:dyDescent="0.3">
      <c r="A24" s="16" t="s">
        <v>25</v>
      </c>
      <c r="B24" s="20"/>
      <c r="C24" s="22"/>
      <c r="D24" s="22"/>
      <c r="E24" s="22"/>
      <c r="F24" s="23"/>
      <c r="G24" s="18"/>
      <c r="H24" s="18"/>
      <c r="I24" s="18"/>
    </row>
    <row r="25" spans="1:12" x14ac:dyDescent="0.3">
      <c r="A25" s="47" t="s">
        <v>26</v>
      </c>
      <c r="B25" s="20" t="s">
        <v>27</v>
      </c>
      <c r="C25" s="48">
        <v>48.2</v>
      </c>
      <c r="D25" s="48">
        <v>55.7</v>
      </c>
      <c r="E25" s="23">
        <v>53.6</v>
      </c>
      <c r="F25" s="23">
        <f>E25/D25*100</f>
        <v>96.229802513464989</v>
      </c>
      <c r="G25" s="31"/>
      <c r="H25" s="31"/>
      <c r="I25" s="24"/>
    </row>
    <row r="26" spans="1:12" x14ac:dyDescent="0.3">
      <c r="A26" s="47" t="s">
        <v>28</v>
      </c>
      <c r="B26" s="20" t="s">
        <v>27</v>
      </c>
      <c r="C26" s="48">
        <v>63</v>
      </c>
      <c r="D26" s="48">
        <v>73.599999999999994</v>
      </c>
      <c r="E26" s="22">
        <v>69.400000000000006</v>
      </c>
      <c r="F26" s="23">
        <f>E26/D26*100</f>
        <v>94.293478260869577</v>
      </c>
      <c r="G26" s="31"/>
      <c r="H26" s="18"/>
      <c r="I26" s="24"/>
    </row>
    <row r="27" spans="1:12" x14ac:dyDescent="0.3">
      <c r="A27" s="16" t="s">
        <v>29</v>
      </c>
      <c r="B27" s="20" t="s">
        <v>30</v>
      </c>
      <c r="C27" s="46">
        <v>149655</v>
      </c>
      <c r="D27" s="46">
        <v>143682</v>
      </c>
      <c r="E27" s="22">
        <v>130409</v>
      </c>
      <c r="F27" s="23">
        <f>E27/D27*100</f>
        <v>90.762238832978383</v>
      </c>
      <c r="G27" s="18"/>
      <c r="H27" s="18"/>
      <c r="I27" s="24"/>
    </row>
    <row r="28" spans="1:12" x14ac:dyDescent="0.3">
      <c r="A28" s="32" t="s">
        <v>31</v>
      </c>
      <c r="B28" s="20" t="s">
        <v>30</v>
      </c>
      <c r="C28" s="46">
        <v>98668</v>
      </c>
      <c r="D28" s="46">
        <v>89823</v>
      </c>
      <c r="E28" s="22">
        <v>76905</v>
      </c>
      <c r="F28" s="23">
        <f>E28/D28*100</f>
        <v>85.618382819545104</v>
      </c>
      <c r="G28" s="18"/>
      <c r="H28" s="18"/>
      <c r="I28" s="24"/>
    </row>
    <row r="29" spans="1:12" ht="33.6" x14ac:dyDescent="0.3">
      <c r="A29" s="49" t="s">
        <v>32</v>
      </c>
      <c r="B29" s="20" t="s">
        <v>27</v>
      </c>
      <c r="C29" s="48">
        <v>53.4</v>
      </c>
      <c r="D29" s="48">
        <v>50.4</v>
      </c>
      <c r="E29" s="23">
        <v>45.5</v>
      </c>
      <c r="F29" s="23">
        <f>E29-D29</f>
        <v>-4.8999999999999986</v>
      </c>
      <c r="G29" s="31"/>
      <c r="H29" s="31"/>
      <c r="I29" s="24"/>
    </row>
    <row r="30" spans="1:12" x14ac:dyDescent="0.3">
      <c r="A30" s="32" t="s">
        <v>31</v>
      </c>
      <c r="B30" s="20" t="s">
        <v>27</v>
      </c>
      <c r="C30" s="48">
        <v>35.299999999999997</v>
      </c>
      <c r="D30" s="48">
        <v>31.6</v>
      </c>
      <c r="E30" s="23">
        <v>26.9</v>
      </c>
      <c r="F30" s="23">
        <f>E30-D30</f>
        <v>-4.7000000000000028</v>
      </c>
      <c r="G30" s="31"/>
      <c r="H30" s="31"/>
      <c r="I30" s="24"/>
    </row>
    <row r="31" spans="1:12" x14ac:dyDescent="0.3">
      <c r="A31" s="16" t="s">
        <v>33</v>
      </c>
      <c r="B31" s="20"/>
      <c r="C31" s="22"/>
      <c r="D31" s="22"/>
      <c r="E31" s="22"/>
      <c r="F31" s="23"/>
      <c r="G31" s="18"/>
      <c r="H31" s="18"/>
      <c r="I31" s="18"/>
    </row>
    <row r="32" spans="1:12" x14ac:dyDescent="0.3">
      <c r="A32" s="32" t="s">
        <v>34</v>
      </c>
      <c r="B32" s="20" t="s">
        <v>35</v>
      </c>
      <c r="C32" s="22">
        <v>6241</v>
      </c>
      <c r="D32" s="22">
        <v>6511</v>
      </c>
      <c r="E32" s="50">
        <v>6663</v>
      </c>
      <c r="F32" s="38">
        <f>E32-D32</f>
        <v>152</v>
      </c>
      <c r="G32" s="18"/>
      <c r="H32" s="34"/>
      <c r="I32" s="43"/>
    </row>
    <row r="33" spans="1:9" x14ac:dyDescent="0.3">
      <c r="A33" s="51" t="s">
        <v>36</v>
      </c>
      <c r="B33" s="52"/>
      <c r="C33" s="22"/>
      <c r="D33" s="22"/>
      <c r="E33" s="50"/>
      <c r="F33" s="23"/>
      <c r="G33" s="18"/>
      <c r="H33" s="34"/>
      <c r="I33" s="24"/>
    </row>
    <row r="34" spans="1:9" x14ac:dyDescent="0.3">
      <c r="A34" s="32" t="s">
        <v>37</v>
      </c>
      <c r="B34" s="20" t="s">
        <v>38</v>
      </c>
      <c r="C34" s="22">
        <v>747</v>
      </c>
      <c r="D34" s="22">
        <v>765</v>
      </c>
      <c r="E34" s="50">
        <v>772</v>
      </c>
      <c r="F34" s="23">
        <f>E34-D34</f>
        <v>7</v>
      </c>
      <c r="G34" s="18"/>
      <c r="H34" s="34"/>
      <c r="I34" s="43"/>
    </row>
    <row r="35" spans="1:9" x14ac:dyDescent="0.3">
      <c r="A35" s="32" t="s">
        <v>39</v>
      </c>
      <c r="B35" s="20" t="s">
        <v>38</v>
      </c>
      <c r="C35" s="22">
        <v>537</v>
      </c>
      <c r="D35" s="22">
        <v>523</v>
      </c>
      <c r="E35" s="50">
        <v>536</v>
      </c>
      <c r="F35" s="23">
        <f>E35-D35</f>
        <v>13</v>
      </c>
      <c r="G35" s="18"/>
      <c r="H35" s="34"/>
      <c r="I35" s="43"/>
    </row>
    <row r="36" spans="1:9" x14ac:dyDescent="0.3">
      <c r="A36" s="16" t="s">
        <v>40</v>
      </c>
      <c r="B36" s="20"/>
      <c r="C36" s="22"/>
      <c r="D36" s="22"/>
      <c r="E36" s="50"/>
      <c r="F36" s="23"/>
      <c r="G36" s="18"/>
      <c r="H36" s="18"/>
      <c r="I36" s="18"/>
    </row>
    <row r="37" spans="1:9" x14ac:dyDescent="0.3">
      <c r="A37" s="32" t="s">
        <v>37</v>
      </c>
      <c r="B37" s="20" t="s">
        <v>41</v>
      </c>
      <c r="C37" s="22">
        <v>38846</v>
      </c>
      <c r="D37" s="22">
        <v>39104</v>
      </c>
      <c r="E37" s="50">
        <v>39150</v>
      </c>
      <c r="F37" s="23">
        <f t="shared" ref="F37:F44" si="0">E37/D37*100</f>
        <v>100.11763502454991</v>
      </c>
      <c r="G37" s="18"/>
      <c r="H37" s="34"/>
      <c r="I37" s="24"/>
    </row>
    <row r="38" spans="1:9" x14ac:dyDescent="0.3">
      <c r="A38" s="32" t="s">
        <v>42</v>
      </c>
      <c r="B38" s="20" t="s">
        <v>41</v>
      </c>
      <c r="C38" s="50">
        <v>11595</v>
      </c>
      <c r="D38" s="50">
        <v>11815</v>
      </c>
      <c r="E38" s="50">
        <v>11815</v>
      </c>
      <c r="F38" s="23">
        <f t="shared" si="0"/>
        <v>100</v>
      </c>
      <c r="G38" s="18"/>
      <c r="H38" s="34"/>
      <c r="I38" s="24"/>
    </row>
    <row r="39" spans="1:9" x14ac:dyDescent="0.3">
      <c r="A39" s="32" t="s">
        <v>43</v>
      </c>
      <c r="B39" s="20" t="s">
        <v>41</v>
      </c>
      <c r="C39" s="50">
        <v>11330</v>
      </c>
      <c r="D39" s="50">
        <v>11550</v>
      </c>
      <c r="E39" s="50">
        <v>11550</v>
      </c>
      <c r="F39" s="23">
        <f t="shared" si="0"/>
        <v>100</v>
      </c>
      <c r="G39" s="18"/>
      <c r="H39" s="34"/>
      <c r="I39" s="24"/>
    </row>
    <row r="40" spans="1:9" x14ac:dyDescent="0.3">
      <c r="A40" s="32" t="s">
        <v>39</v>
      </c>
      <c r="B40" s="20" t="s">
        <v>41</v>
      </c>
      <c r="C40" s="22">
        <v>28847</v>
      </c>
      <c r="D40" s="22">
        <v>29824</v>
      </c>
      <c r="E40" s="50">
        <v>0</v>
      </c>
      <c r="F40" s="23">
        <f t="shared" si="0"/>
        <v>0</v>
      </c>
      <c r="G40" s="18"/>
      <c r="H40" s="34"/>
      <c r="I40" s="24"/>
    </row>
    <row r="41" spans="1:9" x14ac:dyDescent="0.3">
      <c r="A41" s="29" t="s">
        <v>44</v>
      </c>
      <c r="B41" s="20" t="s">
        <v>45</v>
      </c>
      <c r="C41" s="39">
        <v>24837</v>
      </c>
      <c r="D41" s="39">
        <v>28350</v>
      </c>
      <c r="E41" s="39">
        <v>29183</v>
      </c>
      <c r="F41" s="23">
        <f t="shared" si="0"/>
        <v>102.93827160493827</v>
      </c>
      <c r="G41" s="18"/>
      <c r="H41" s="18"/>
      <c r="I41" s="24"/>
    </row>
    <row r="42" spans="1:9" ht="33.6" x14ac:dyDescent="0.3">
      <c r="A42" s="29" t="s">
        <v>46</v>
      </c>
      <c r="B42" s="20" t="s">
        <v>45</v>
      </c>
      <c r="C42" s="50">
        <v>114268</v>
      </c>
      <c r="D42" s="50">
        <v>157516</v>
      </c>
      <c r="E42" s="50">
        <v>159378</v>
      </c>
      <c r="F42" s="23">
        <f t="shared" si="0"/>
        <v>101.18210213565607</v>
      </c>
      <c r="G42" s="18"/>
      <c r="H42" s="34"/>
      <c r="I42" s="24"/>
    </row>
    <row r="43" spans="1:9" x14ac:dyDescent="0.3">
      <c r="A43" s="29" t="s">
        <v>47</v>
      </c>
      <c r="B43" s="20" t="s">
        <v>45</v>
      </c>
      <c r="C43" s="50">
        <v>10324</v>
      </c>
      <c r="D43" s="50">
        <v>26638</v>
      </c>
      <c r="E43" s="50">
        <v>17088</v>
      </c>
      <c r="F43" s="23">
        <f t="shared" si="0"/>
        <v>64.148960132142051</v>
      </c>
      <c r="G43" s="18"/>
      <c r="H43" s="34"/>
      <c r="I43" s="24"/>
    </row>
    <row r="44" spans="1:9" x14ac:dyDescent="0.3">
      <c r="A44" s="19" t="s">
        <v>48</v>
      </c>
      <c r="B44" s="20" t="s">
        <v>45</v>
      </c>
      <c r="C44" s="50">
        <v>8664</v>
      </c>
      <c r="D44" s="50">
        <v>24711</v>
      </c>
      <c r="E44" s="50">
        <v>15163</v>
      </c>
      <c r="F44" s="23">
        <f t="shared" si="0"/>
        <v>61.361337056371653</v>
      </c>
      <c r="G44" s="18"/>
      <c r="H44" s="34"/>
      <c r="I44" s="24"/>
    </row>
    <row r="45" spans="1:9" x14ac:dyDescent="0.3">
      <c r="A45" s="29" t="s">
        <v>49</v>
      </c>
      <c r="B45" s="20" t="s">
        <v>13</v>
      </c>
      <c r="C45" s="23">
        <v>9</v>
      </c>
      <c r="D45" s="23">
        <v>16.899999999999999</v>
      </c>
      <c r="E45" s="23">
        <v>10.7</v>
      </c>
      <c r="F45" s="23">
        <f>E45-D45</f>
        <v>-6.1999999999999993</v>
      </c>
      <c r="G45" s="31"/>
      <c r="H45" s="53"/>
      <c r="I45" s="24"/>
    </row>
    <row r="46" spans="1:9" ht="33.6" x14ac:dyDescent="0.3">
      <c r="A46" s="29" t="s">
        <v>50</v>
      </c>
      <c r="B46" s="20" t="s">
        <v>13</v>
      </c>
      <c r="C46" s="30">
        <v>11.2</v>
      </c>
      <c r="D46" s="30">
        <v>23.2</v>
      </c>
      <c r="E46" s="30">
        <v>13.5</v>
      </c>
      <c r="F46" s="23">
        <f>E46-D46</f>
        <v>-9.6999999999999993</v>
      </c>
      <c r="G46" s="31"/>
      <c r="H46" s="53"/>
      <c r="I46" s="24"/>
    </row>
    <row r="47" spans="1:9" x14ac:dyDescent="0.3">
      <c r="A47" s="29" t="s">
        <v>51</v>
      </c>
      <c r="B47" s="20" t="s">
        <v>13</v>
      </c>
      <c r="C47" s="30">
        <v>9.4</v>
      </c>
      <c r="D47" s="30">
        <v>21.5</v>
      </c>
      <c r="E47" s="30">
        <v>12</v>
      </c>
      <c r="F47" s="23">
        <f>E47-D47</f>
        <v>-9.5</v>
      </c>
      <c r="G47" s="31"/>
      <c r="H47" s="53"/>
      <c r="I47" s="24"/>
    </row>
    <row r="48" spans="1:9" ht="33.6" x14ac:dyDescent="0.3">
      <c r="A48" s="29" t="s">
        <v>52</v>
      </c>
      <c r="B48" s="20" t="s">
        <v>45</v>
      </c>
      <c r="C48" s="23">
        <f>C42/C5*100</f>
        <v>203.30575571568366</v>
      </c>
      <c r="D48" s="23">
        <f>D42/D5*100</f>
        <v>283.08831458250961</v>
      </c>
      <c r="E48" s="23">
        <f>E42/E5*100</f>
        <v>284.95467629758093</v>
      </c>
      <c r="F48" s="23">
        <f t="shared" ref="F48:F59" si="1">E48/D48*100</f>
        <v>100.65928603157775</v>
      </c>
      <c r="G48" s="24"/>
      <c r="H48" s="54"/>
      <c r="I48" s="24"/>
    </row>
    <row r="49" spans="1:9" x14ac:dyDescent="0.3">
      <c r="A49" s="29" t="s">
        <v>53</v>
      </c>
      <c r="B49" s="20" t="s">
        <v>45</v>
      </c>
      <c r="C49" s="55">
        <f>C43/C5*100</f>
        <v>18.368472555822436</v>
      </c>
      <c r="D49" s="55">
        <f>D43/D5*100</f>
        <v>47.873908198842599</v>
      </c>
      <c r="E49" s="55">
        <f>E43/E5*100</f>
        <v>30.55193005667698</v>
      </c>
      <c r="F49" s="23">
        <f t="shared" si="1"/>
        <v>63.817497267573408</v>
      </c>
      <c r="G49" s="56"/>
      <c r="H49" s="57"/>
      <c r="I49" s="24"/>
    </row>
    <row r="50" spans="1:9" x14ac:dyDescent="0.3">
      <c r="A50" s="19" t="s">
        <v>54</v>
      </c>
      <c r="B50" s="20" t="s">
        <v>45</v>
      </c>
      <c r="C50" s="50">
        <v>4836</v>
      </c>
      <c r="D50" s="50">
        <v>7888</v>
      </c>
      <c r="E50" s="50">
        <v>12727</v>
      </c>
      <c r="F50" s="23">
        <f t="shared" si="1"/>
        <v>161.34634888438134</v>
      </c>
      <c r="G50" s="18"/>
      <c r="H50" s="34"/>
      <c r="I50" s="24"/>
    </row>
    <row r="51" spans="1:9" x14ac:dyDescent="0.3">
      <c r="A51" s="16" t="s">
        <v>55</v>
      </c>
      <c r="B51" s="20" t="s">
        <v>45</v>
      </c>
      <c r="C51" s="50">
        <f>C52+C54+C55+C57</f>
        <v>62202</v>
      </c>
      <c r="D51" s="50">
        <f>D52+D54+D55+D57</f>
        <v>60540</v>
      </c>
      <c r="E51" s="22">
        <v>64817</v>
      </c>
      <c r="F51" s="23">
        <f t="shared" si="1"/>
        <v>107.06475057813016</v>
      </c>
      <c r="G51" s="58"/>
      <c r="H51" s="59"/>
      <c r="I51" s="24"/>
    </row>
    <row r="52" spans="1:9" x14ac:dyDescent="0.3">
      <c r="A52" s="47" t="s">
        <v>56</v>
      </c>
      <c r="B52" s="20" t="s">
        <v>45</v>
      </c>
      <c r="C52" s="50">
        <v>46258</v>
      </c>
      <c r="D52" s="50">
        <v>47229</v>
      </c>
      <c r="E52" s="50">
        <v>48810</v>
      </c>
      <c r="F52" s="23">
        <f t="shared" si="1"/>
        <v>103.34751953249064</v>
      </c>
      <c r="G52" s="18"/>
      <c r="H52" s="34"/>
      <c r="I52" s="24"/>
    </row>
    <row r="53" spans="1:9" x14ac:dyDescent="0.3">
      <c r="A53" s="32" t="s">
        <v>57</v>
      </c>
      <c r="B53" s="20" t="s">
        <v>45</v>
      </c>
      <c r="C53" s="50">
        <v>22692</v>
      </c>
      <c r="D53" s="50">
        <v>23840</v>
      </c>
      <c r="E53" s="50">
        <v>24423</v>
      </c>
      <c r="F53" s="23">
        <f t="shared" si="1"/>
        <v>102.44546979865771</v>
      </c>
      <c r="G53" s="18"/>
      <c r="H53" s="34"/>
      <c r="I53" s="24"/>
    </row>
    <row r="54" spans="1:9" x14ac:dyDescent="0.3">
      <c r="A54" s="32" t="s">
        <v>58</v>
      </c>
      <c r="B54" s="20" t="s">
        <v>45</v>
      </c>
      <c r="C54" s="50">
        <v>4996</v>
      </c>
      <c r="D54" s="50">
        <v>3162</v>
      </c>
      <c r="E54" s="50">
        <v>3969</v>
      </c>
      <c r="F54" s="23">
        <f t="shared" si="1"/>
        <v>125.52182163187855</v>
      </c>
      <c r="G54" s="18"/>
      <c r="H54" s="34"/>
      <c r="I54" s="24"/>
    </row>
    <row r="55" spans="1:9" x14ac:dyDescent="0.3">
      <c r="A55" s="32" t="s">
        <v>59</v>
      </c>
      <c r="B55" s="20" t="s">
        <v>45</v>
      </c>
      <c r="C55" s="50">
        <v>10662</v>
      </c>
      <c r="D55" s="50">
        <v>9792</v>
      </c>
      <c r="E55" s="50">
        <v>11448</v>
      </c>
      <c r="F55" s="23">
        <f t="shared" si="1"/>
        <v>116.91176470588236</v>
      </c>
      <c r="G55" s="18"/>
      <c r="H55" s="34"/>
      <c r="I55" s="24"/>
    </row>
    <row r="56" spans="1:9" x14ac:dyDescent="0.3">
      <c r="A56" s="32" t="s">
        <v>60</v>
      </c>
      <c r="B56" s="20" t="s">
        <v>45</v>
      </c>
      <c r="C56" s="50">
        <v>3584</v>
      </c>
      <c r="D56" s="50">
        <v>3401</v>
      </c>
      <c r="E56" s="50">
        <v>3251</v>
      </c>
      <c r="F56" s="23">
        <f t="shared" si="1"/>
        <v>95.589532490443986</v>
      </c>
      <c r="G56" s="18"/>
      <c r="H56" s="34"/>
      <c r="I56" s="24"/>
    </row>
    <row r="57" spans="1:9" x14ac:dyDescent="0.3">
      <c r="A57" s="32" t="s">
        <v>61</v>
      </c>
      <c r="B57" s="20" t="s">
        <v>45</v>
      </c>
      <c r="C57" s="50">
        <v>286</v>
      </c>
      <c r="D57" s="50">
        <v>357</v>
      </c>
      <c r="E57" s="50">
        <v>590</v>
      </c>
      <c r="F57" s="23">
        <f t="shared" si="1"/>
        <v>165.26610644257701</v>
      </c>
      <c r="G57" s="18"/>
      <c r="H57" s="34"/>
      <c r="I57" s="24"/>
    </row>
    <row r="58" spans="1:9" x14ac:dyDescent="0.3">
      <c r="A58" s="29" t="s">
        <v>62</v>
      </c>
      <c r="B58" s="20" t="s">
        <v>45</v>
      </c>
      <c r="C58" s="23">
        <f>C51/C5*100</f>
        <v>110.66986922871631</v>
      </c>
      <c r="D58" s="23">
        <f>D51/D5*100</f>
        <v>108.80270299414111</v>
      </c>
      <c r="E58" s="23">
        <f>E51/E5*100</f>
        <v>115.88743272961328</v>
      </c>
      <c r="F58" s="23">
        <f t="shared" si="1"/>
        <v>106.51153835383454</v>
      </c>
      <c r="G58" s="24"/>
      <c r="H58" s="54"/>
      <c r="I58" s="24"/>
    </row>
    <row r="59" spans="1:9" x14ac:dyDescent="0.3">
      <c r="A59" s="60" t="s">
        <v>63</v>
      </c>
      <c r="B59" s="20" t="s">
        <v>45</v>
      </c>
      <c r="C59" s="61">
        <f>C42/C62</f>
        <v>67.534278959810877</v>
      </c>
      <c r="D59" s="61">
        <f>D42/D62</f>
        <v>92.547591069330196</v>
      </c>
      <c r="E59" s="61">
        <f>E42/E62</f>
        <v>96.010843373493969</v>
      </c>
      <c r="F59" s="23">
        <f t="shared" si="1"/>
        <v>103.74213122583531</v>
      </c>
      <c r="G59" s="62"/>
      <c r="H59" s="63"/>
      <c r="I59" s="24"/>
    </row>
    <row r="60" spans="1:9" ht="33.6" x14ac:dyDescent="0.3">
      <c r="A60" s="60" t="s">
        <v>64</v>
      </c>
      <c r="B60" s="20" t="s">
        <v>65</v>
      </c>
      <c r="C60" s="64">
        <v>0.96499999999999997</v>
      </c>
      <c r="D60" s="64">
        <v>1.145</v>
      </c>
      <c r="E60" s="64">
        <v>0.85</v>
      </c>
      <c r="F60" s="23">
        <f>E60-D60</f>
        <v>-0.29500000000000004</v>
      </c>
      <c r="G60" s="65"/>
      <c r="H60" s="65"/>
      <c r="I60" s="56"/>
    </row>
    <row r="61" spans="1:9" ht="33.6" x14ac:dyDescent="0.3">
      <c r="A61" s="29" t="s">
        <v>66</v>
      </c>
      <c r="B61" s="66" t="s">
        <v>13</v>
      </c>
      <c r="C61" s="22">
        <v>26.4</v>
      </c>
      <c r="D61" s="22">
        <v>23.3</v>
      </c>
      <c r="E61" s="22">
        <v>27.2</v>
      </c>
      <c r="F61" s="23">
        <f>E61-D61</f>
        <v>3.8999999999999986</v>
      </c>
      <c r="G61" s="53"/>
      <c r="H61" s="53"/>
      <c r="I61" s="24"/>
    </row>
    <row r="62" spans="1:9" x14ac:dyDescent="0.3">
      <c r="A62" s="60" t="s">
        <v>67</v>
      </c>
      <c r="B62" s="66" t="s">
        <v>68</v>
      </c>
      <c r="C62" s="22">
        <v>1692</v>
      </c>
      <c r="D62" s="22">
        <v>1702</v>
      </c>
      <c r="E62" s="22">
        <v>1660</v>
      </c>
      <c r="F62" s="23">
        <f>E62/D62*100</f>
        <v>97.532314923619268</v>
      </c>
      <c r="G62" s="18"/>
      <c r="H62" s="18"/>
      <c r="I62" s="24"/>
    </row>
    <row r="63" spans="1:9" x14ac:dyDescent="0.3">
      <c r="A63" s="60" t="s">
        <v>69</v>
      </c>
      <c r="B63" s="20" t="s">
        <v>70</v>
      </c>
      <c r="C63" s="22">
        <v>1055.3</v>
      </c>
      <c r="D63" s="22">
        <v>1262</v>
      </c>
      <c r="E63" s="23">
        <v>1541.3</v>
      </c>
      <c r="F63" s="23">
        <f>E63/D63*100</f>
        <v>122.13153724247225</v>
      </c>
      <c r="G63" s="31"/>
      <c r="H63" s="31"/>
      <c r="I63" s="24"/>
    </row>
  </sheetData>
  <mergeCells count="7">
    <mergeCell ref="I2:I3"/>
    <mergeCell ref="A1:F1"/>
    <mergeCell ref="A2:A3"/>
    <mergeCell ref="B2:B3"/>
    <mergeCell ref="C2:E2"/>
    <mergeCell ref="F2:F3"/>
    <mergeCell ref="G2:H2"/>
  </mergeCells>
  <conditionalFormatting sqref="I17:I18">
    <cfRule type="containsErrors" dxfId="0" priority="1" stopIfTrue="1">
      <formula>ISERROR(I17)</formula>
    </cfRule>
  </conditionalFormatting>
  <printOptions horizontalCentered="1"/>
  <pageMargins left="0.78740157480314965" right="0.31496062992125984" top="0.55118110236220474" bottom="0.15748031496062992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 (БЕЛ)</vt:lpstr>
      <vt:lpstr>'РАЙОН (БЕЛ)'!Область_печати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2024-05-10T11:37:27Z</dcterms:created>
  <dcterms:modified xsi:type="dcterms:W3CDTF">2024-05-10T11:37:59Z</dcterms:modified>
</cp:coreProperties>
</file>